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<sst xmlns="http://schemas.openxmlformats.org/spreadsheetml/2006/main" count="240" uniqueCount="143">
  <si>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</si>
  <si>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</si>
  <si>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</si>
  <si>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</si>
  <si>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</si>
  <si>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</si>
  <si>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</si>
  <si>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</si>
  <si>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</si>
  <si>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</si>
  <si>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</si>
  <si>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</si>
  <si>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</si>
  <si>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</si>
  <si>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</si>
  <si>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</si>
  <si>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</si>
  <si>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</si>
  <si>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</si>
  <si>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</si>
  <si>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</si>
  <si>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</si>
  <si>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Месец</t>
  </si>
  <si>
    <t>име на параграф</t>
  </si>
  <si>
    <t>параграф</t>
  </si>
  <si>
    <t>уточнен годишен план</t>
  </si>
  <si>
    <t>месечен отчет</t>
  </si>
  <si>
    <t>отчет - план</t>
  </si>
  <si>
    <t>% отношение</t>
  </si>
  <si>
    <t xml:space="preserve">Бланка стойностни показатели : Приходи и Разход - Месечен отчет </t>
  </si>
  <si>
    <t/>
  </si>
  <si>
    <t>Държавни Дейности</t>
  </si>
  <si>
    <t xml:space="preserve"> ОУ "Васил Левски" </t>
  </si>
  <si>
    <t>6100</t>
  </si>
  <si>
    <t>Трансфери между бюджети (нето)</t>
  </si>
  <si>
    <t>6109</t>
  </si>
  <si>
    <t>вътрешни трансфери в системата на първостепенния разпоредител (+/-)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</si>
  <si>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</si>
  <si>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</si>
  <si>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</si>
  <si>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</si>
  <si>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9500</t>
  </si>
  <si>
    <t>Депозити и средства по сметки - нето (+/-)     (този параграф се използва и за наличностите на ЦБ в БНБ)</t>
  </si>
  <si>
    <t>9507</t>
  </si>
  <si>
    <t>наличност в левове по сметки в края на периода (-)</t>
  </si>
  <si>
    <t>9511</t>
  </si>
  <si>
    <t>наличност в касата в левове в края на периода (-)</t>
  </si>
  <si>
    <t>III. Функция Образование</t>
  </si>
  <si>
    <t>322 Неспециализирани училища, без професионални гимназии</t>
  </si>
  <si>
    <t>Разходи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</si>
  <si>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</si>
  <si>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</si>
  <si>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</si>
  <si>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</si>
  <si>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</si>
  <si>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</si>
  <si>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0209</t>
  </si>
  <si>
    <t>други плащания и възнаграждения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</si>
  <si>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</si>
  <si>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</si>
  <si>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</si>
  <si>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</si>
  <si>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</si>
  <si>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</si>
  <si>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</si>
  <si>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</si>
  <si>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</si>
  <si>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</si>
  <si>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</si>
  <si>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</si>
  <si>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</si>
  <si>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</si>
  <si>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</si>
  <si>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</si>
  <si>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</si>
  <si>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</si>
  <si>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</si>
  <si>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</si>
  <si>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</si>
  <si>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</si>
  <si>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</si>
  <si>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</si>
  <si>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</si>
  <si>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</si>
  <si>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1900</t>
  </si>
  <si>
    <t>Платени данъци, такси и административни санкции</t>
  </si>
  <si>
    <t>1981</t>
  </si>
  <si>
    <t>платени общински данъци, такси, наказателни лихви и административни санкции</t>
  </si>
  <si>
    <t>389 Други дейности по образованието</t>
  </si>
  <si>
    <t>1098</t>
  </si>
  <si>
    <t>други разходи, некласифицирани в другите параграфи и подпараграфи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</si>
  <si>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</si>
  <si>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</si>
  <si>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</si>
  <si>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</si>
  <si>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</si>
  <si>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</si>
  <si>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</si>
  <si>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0209 </t>
  </si>
  <si>
    <t xml:space="preserve">други плащания и възнаграждения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</si>
  <si>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</si>
  <si>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</si>
  <si>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</si>
  <si>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</si>
  <si>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</si>
  <si>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</si>
  <si>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</si>
  <si>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</si>
  <si>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</si>
  <si>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</si>
  <si>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</si>
  <si>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</si>
  <si>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1011 </t>
  </si>
  <si>
    <t xml:space="preserve">храна </t>
  </si>
  <si>
    <t xml:space="preserve">1014 </t>
  </si>
  <si>
    <t xml:space="preserve">учебни и научно-изследователски разходи и книги за библиотеките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</si>
  <si>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</si>
  <si>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</si>
  <si>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</si>
  <si>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</si>
  <si>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</si>
  <si>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</si>
  <si>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</si>
  <si>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</si>
  <si>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1051 </t>
  </si>
  <si>
    <t xml:space="preserve">командировки в страната </t>
  </si>
  <si>
    <t xml:space="preserve">1098 </t>
  </si>
  <si>
    <t xml:space="preserve">други разходи, некласифицирани в другите параграфи и подпараграфи </t>
  </si>
  <si>
    <t xml:space="preserve">1900 </t>
  </si>
  <si>
    <t xml:space="preserve">Платени данъци, такси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</si>
  <si>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</si>
  <si>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</si>
  <si>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Разходи </t>
  </si>
  <si>
    <t xml:space="preserve">РЕКАПИТУЛАЦИЯ ЗА ФУНКЦИЯ III. Функция Образование 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</si>
  <si>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</si>
  <si>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</si>
  <si>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</si>
  <si>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РЕКАПИТУЛАЦИЯ ЗА ГРУПА Група Б) Физическа култура и спорт</t>
  </si>
  <si>
    <t xml:space="preserve">РЕКАПИТУЛАЦИЯ ЗА ФУНКЦИЯ VII. Функция Култура, спорт, почивни дейности и религиозно дело </t>
  </si>
  <si>
    <t xml:space="preserve">Общо  приходи от Държавни Дейности </t>
  </si>
  <si>
    <t xml:space="preserve">Община:  ОУ "Васил Левски" </t>
  </si>
  <si>
    <t xml:space="preserve"> - Държавни Дейности</t>
  </si>
  <si>
    <t>Година: 2020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</si>
</sst>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_ ;\-#,##0.00\ 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6" fillId="0" borderId="12" xfId="55" applyFont="1" applyBorder="1" applyAlignment="1">
      <alignment horizontal="left"/>
      <protection/>
    </xf>
    <xf numFmtId="0" fontId="6" fillId="0" borderId="12" xfId="55" applyFont="1" applyBorder="1" applyAlignment="1">
      <alignment horizontal="right"/>
      <protection/>
    </xf>
    <xf numFmtId="0" fontId="38" fillId="0" borderId="12" xfId="0" applyFont="1" applyBorder="1" applyAlignment="1">
      <alignment/>
    </xf>
    <xf numFmtId="0" fontId="7" fillId="0" borderId="12" xfId="55" applyFont="1" applyBorder="1" applyAlignment="1">
      <alignment horizontal="right"/>
      <protection/>
    </xf>
    <xf numFmtId="0" fontId="38" fillId="0" borderId="12" xfId="0" applyFont="1" applyFill="1" applyBorder="1" applyAlignment="1">
      <alignment/>
    </xf>
    <xf numFmtId="0" fontId="7" fillId="0" borderId="13" xfId="55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8" fillId="0" borderId="14" xfId="0" applyFont="1" applyBorder="1" applyAlignment="1">
      <alignment/>
    </xf>
    <xf numFmtId="0" fontId="6" fillId="0" borderId="15" xfId="55" applyFont="1" applyBorder="1" applyAlignment="1">
      <alignment horizontal="left"/>
      <protection/>
    </xf>
    <xf numFmtId="0" fontId="6" fillId="0" borderId="0" xfId="55" applyFont="1" applyBorder="1" applyAlignment="1">
      <alignment horizontal="left"/>
      <protection/>
    </xf>
    <xf numFmtId="0" fontId="38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6" fillId="0" borderId="12" xfId="55" applyNumberFormat="1" applyFont="1" applyBorder="1" applyAlignment="1">
      <alignment horizontal="right"/>
      <protection/>
    </xf>
    <xf numFmtId="2" fontId="7" fillId="0" borderId="12" xfId="55" applyNumberFormat="1" applyFont="1" applyBorder="1" applyAlignment="1">
      <alignment horizontal="right"/>
      <protection/>
    </xf>
    <xf numFmtId="2" fontId="38" fillId="0" borderId="12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Alignment="1">
      <alignment horizontal="right"/>
    </xf>
    <xf numFmtId="2" fontId="7" fillId="0" borderId="0" xfId="55" applyNumberFormat="1" applyFont="1" applyBorder="1" applyAlignment="1">
      <alignment horizontal="right"/>
      <protection/>
    </xf>
    <xf numFmtId="1" fontId="5" fillId="0" borderId="0" xfId="0" applyNumberFormat="1" applyFont="1" applyAlignment="1">
      <alignment horizontal="right"/>
    </xf>
    <xf numFmtId="1" fontId="7" fillId="0" borderId="0" xfId="55" applyNumberFormat="1" applyFont="1" applyBorder="1" applyAlignment="1">
      <alignment horizontal="right"/>
      <protection/>
    </xf>
    <xf numFmtId="49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0" fillId="0" borderId="0" xfId="0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1"/>
  <sheetViews>
    <sheetView tabSelected="1" zoomScalePageLayoutView="0" workbookViewId="0" topLeftCell="A1">
      <selection activeCell="M40" sqref="M40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0.7109375" style="0" customWidth="1"/>
    <col min="5" max="5" width="11.00390625" style="0" customWidth="1"/>
    <col min="6" max="6" width="15.28125" style="0" customWidth="1"/>
    <col min="7" max="10" width="31.00390625" style="0" hidden="1" customWidth="1"/>
    <col min="11" max="11" width="14.8515625" style="0" customWidth="1"/>
    <col min="12" max="12" width="11.57421875" style="0" customWidth="1"/>
  </cols>
  <sheetData>
    <row r="1" spans="1:6" ht="15.75" customHeight="1">
      <c r="A1" s="64" t="s">
        <v>29</v>
      </c>
      <c r="B1" s="64"/>
      <c r="C1" s="64"/>
      <c r="D1" s="64"/>
      <c r="E1" s="64"/>
      <c r="F1" s="64"/>
    </row>
    <row r="2" spans="1:6" ht="15.75" customHeight="1">
      <c r="A2" s="64" t="s">
        <v>31</v>
      </c>
      <c r="B2" s="64"/>
      <c r="C2" s="65"/>
      <c r="D2" s="65"/>
      <c r="E2" s="65"/>
      <c r="F2" s="65"/>
    </row>
    <row r="3" spans="1:10" ht="15.75" customHeight="1">
      <c r="A3" s="2" t="s">
        <v>7</v>
      </c>
      <c r="B3" s="2" t="s">
        <v>8</v>
      </c>
      <c r="C3" s="2"/>
      <c r="D3" s="2" t="s">
        <v>22</v>
      </c>
      <c r="E3" s="2"/>
      <c r="F3" s="2"/>
      <c r="G3" s="2"/>
      <c r="H3" s="2"/>
      <c r="I3" s="2"/>
      <c r="J3" s="2"/>
    </row>
    <row r="4" spans="1:6" ht="12.75" customHeight="1">
      <c r="A4" t="s">
        <v>32</v>
      </c>
      <c r="B4">
        <v>2020</v>
      </c>
      <c r="D4" s="23">
        <v>6</v>
      </c>
      <c r="E4" s="9"/>
      <c r="F4" s="9"/>
    </row>
    <row r="5" spans="1:6" s="1" customFormat="1" ht="25.5" customHeight="1">
      <c r="A5" s="24" t="s">
        <v>23</v>
      </c>
      <c r="B5" s="25" t="s">
        <v>24</v>
      </c>
      <c r="C5" s="26" t="s">
        <v>25</v>
      </c>
      <c r="D5" s="26" t="s">
        <v>26</v>
      </c>
      <c r="E5" s="26" t="s">
        <v>27</v>
      </c>
      <c r="F5" s="27" t="s">
        <v>28</v>
      </c>
    </row>
    <row r="6" spans="1:6" ht="15" customHeight="1">
      <c r="A6" s="10" t="s">
        <v>9</v>
      </c>
      <c r="B6" s="10"/>
      <c r="C6" s="10"/>
      <c r="D6" s="10"/>
      <c r="E6" s="10"/>
      <c r="F6" s="10"/>
    </row>
    <row r="7" spans="1:6" ht="15" customHeight="1">
      <c r="A7" s="11" t="s">
        <v>10</v>
      </c>
      <c r="B7" s="11"/>
      <c r="C7" s="11"/>
      <c r="D7" s="11"/>
      <c r="E7" s="11"/>
      <c r="F7" s="11"/>
    </row>
    <row r="8" spans="1:6" ht="16.5" customHeight="1">
      <c r="A8" s="12"/>
      <c r="B8" s="12"/>
      <c r="C8" s="13"/>
      <c r="D8" s="13"/>
      <c r="E8" s="13">
        <f>D8-C8</f>
        <v>0</v>
      </c>
      <c r="F8" s="28">
        <f>IF(C8=0,0,(D8/C8))*100</f>
        <v>0</v>
      </c>
    </row>
    <row r="9" spans="1:6" ht="16.5" customHeight="1">
      <c r="A9" s="14" t="s">
        <v>11</v>
      </c>
      <c r="B9" s="14"/>
      <c r="C9" s="15"/>
      <c r="D9" s="15"/>
      <c r="E9" s="15">
        <f>D9-C9</f>
        <v>0</v>
      </c>
      <c r="F9" s="29">
        <f>IF(C9=0,0,(D9/C9))*100</f>
        <v>0</v>
      </c>
    </row>
    <row r="10" spans="1:6" ht="15" customHeight="1">
      <c r="A10" s="14" t="s">
        <v>12</v>
      </c>
      <c r="B10" s="14"/>
      <c r="C10" s="14"/>
      <c r="D10" s="14"/>
      <c r="E10" s="14"/>
      <c r="F10" s="30"/>
    </row>
    <row r="11" spans="1:6" ht="16.5" customHeight="1">
      <c r="A11" s="12"/>
      <c r="B11" s="12"/>
      <c r="C11" s="13"/>
      <c r="D11" s="13"/>
      <c r="E11" s="13">
        <f>D11-C11</f>
        <v>0</v>
      </c>
      <c r="F11" s="28">
        <f>IF(C11=0,0,(D11/C11))*100</f>
        <v>0</v>
      </c>
    </row>
    <row r="12" spans="1:6" ht="16.5" customHeight="1">
      <c r="A12" s="16" t="s">
        <v>13</v>
      </c>
      <c r="B12" s="16"/>
      <c r="C12" s="15"/>
      <c r="D12" s="15"/>
      <c r="E12" s="15">
        <f>D12-C12</f>
        <v>0</v>
      </c>
      <c r="F12" s="29">
        <f>IF(C12=0,0,(D12/C12))*100</f>
        <v>0</v>
      </c>
    </row>
    <row r="13" spans="1:6" ht="16.5" customHeight="1">
      <c r="A13" s="17" t="s">
        <v>14</v>
      </c>
      <c r="B13" s="12"/>
      <c r="C13" s="18">
        <f>C9+C12</f>
        <v>0</v>
      </c>
      <c r="D13" s="18">
        <f>D9+D12</f>
        <v>0</v>
      </c>
      <c r="E13" s="18">
        <f>E9+E12</f>
        <v>0</v>
      </c>
      <c r="F13" s="29">
        <f>IF(C13=0,0,(D13/C13))*100</f>
        <v>0</v>
      </c>
    </row>
    <row r="14" spans="1:6" ht="15" customHeight="1">
      <c r="A14" s="10" t="s">
        <v>15</v>
      </c>
      <c r="B14" s="19"/>
      <c r="C14" s="10"/>
      <c r="D14" s="10"/>
      <c r="E14" s="10"/>
      <c r="F14" s="31"/>
    </row>
    <row r="15" spans="1:6" ht="16.5" customHeight="1">
      <c r="A15" s="20" t="s">
        <v>33</v>
      </c>
      <c r="B15" s="12" t="s">
        <v>34</v>
      </c>
      <c r="C15" s="13">
        <v>424476</v>
      </c>
      <c r="D15" s="13">
        <v>251417</v>
      </c>
      <c r="E15" s="13">
        <f>D15-C15</f>
        <v>-173059</v>
      </c>
      <c r="F15" s="28">
        <f>IF(C15=0,0,(D15/C15))*100</f>
        <v>59.22996824319867</v>
      </c>
    </row>
    <row r="16" spans="1:6" ht="16.5" customHeight="1">
      <c r="A16" s="20" t="s">
        <v>35</v>
      </c>
      <c r="B16" s="12" t="s">
        <v>36</v>
      </c>
      <c r="C16" s="13">
        <v>424476</v>
      </c>
      <c r="D16" s="13">
        <v>251417</v>
      </c>
      <c r="E16" s="13">
        <f>D16-C16</f>
        <v>-173059</v>
      </c>
      <c r="F16" s="28">
        <f>IF(C16=0,0,(D16/C16))*100</f>
        <v>59.22996824319867</v>
      </c>
    </row>
    <row r="17" spans="1:6" ht="16.5" customHeight="1">
      <c r="A17" s="10" t="s">
        <v>16</v>
      </c>
      <c r="B17" s="10"/>
      <c r="C17" s="15">
        <v>424476</v>
      </c>
      <c r="D17" s="15">
        <v>251417</v>
      </c>
      <c r="E17" s="15">
        <f>D17-C17</f>
        <v>-173059</v>
      </c>
      <c r="F17" s="29">
        <f>IF(C17=0,0,(D17/C17))*100</f>
        <v>59.22996824319867</v>
      </c>
    </row>
    <row r="18" spans="1:6" ht="15" customHeight="1">
      <c r="A18" s="14" t="s">
        <v>17</v>
      </c>
      <c r="B18" s="10"/>
      <c r="C18" s="10"/>
      <c r="D18" s="10"/>
      <c r="E18" s="10"/>
      <c r="F18" s="31"/>
    </row>
    <row r="19" spans="1:6" ht="16.5" customHeight="1">
      <c r="A19" s="12"/>
      <c r="B19" s="12"/>
      <c r="C19" s="13"/>
      <c r="D19" s="13"/>
      <c r="E19" s="13">
        <f>D19-C19</f>
        <v>0</v>
      </c>
      <c r="F19" s="28">
        <f>IF(C19=0,0,(D19/C19))*100</f>
        <v>0</v>
      </c>
    </row>
    <row r="20" spans="1:6" ht="16.5" customHeight="1">
      <c r="A20" s="10" t="s">
        <v>18</v>
      </c>
      <c r="B20" s="10"/>
      <c r="C20" s="15"/>
      <c r="D20" s="15"/>
      <c r="E20" s="15">
        <f>D20-C20</f>
        <v>0</v>
      </c>
      <c r="F20" s="29">
        <f>IF(C20=0,0,(D20/C20))*100</f>
        <v>0</v>
      </c>
    </row>
    <row r="21" spans="1:6" ht="16.5" customHeight="1">
      <c r="A21" s="10" t="s">
        <v>19</v>
      </c>
      <c r="B21" s="10"/>
      <c r="C21" s="18">
        <f>C13+C17+C20</f>
        <v>424476</v>
      </c>
      <c r="D21" s="18">
        <f>D13+D17+D20</f>
        <v>251417</v>
      </c>
      <c r="E21" s="18">
        <f>E13+E17+E20</f>
        <v>-173059</v>
      </c>
      <c r="F21" s="29">
        <f>IF(C21=0,0,(D21/C21))*100</f>
        <v>59.22996824319867</v>
      </c>
    </row>
    <row r="22" spans="1:6" ht="15" customHeight="1">
      <c r="A22" s="10" t="s">
        <v>20</v>
      </c>
      <c r="B22" s="10"/>
      <c r="C22" s="10"/>
      <c r="D22" s="10"/>
      <c r="E22" s="10"/>
      <c r="F22" s="31"/>
    </row>
    <row r="23" spans="1:6" ht="16.5" customHeight="1">
      <c r="A23" s="12" t="s">
        <v>37</v>
      </c>
      <c r="B23" s="12" t="s">
        <v>38</v>
      </c>
      <c r="C23" s="13">
        <v>-5166</v>
      </c>
      <c r="D23" s="13">
        <v>1371</v>
      </c>
      <c r="E23" s="13">
        <f aca="true" t="shared" si="0" ref="E23:E28">D23-C23</f>
        <v>6537</v>
      </c>
      <c r="F23" s="28">
        <f aca="true" t="shared" si="1" ref="F23:F29">IF(C23=0,0,(D23/C23))*100</f>
        <v>-26.53890824622532</v>
      </c>
    </row>
    <row r="24" spans="1:6" ht="16.5" customHeight="1">
      <c r="A24" s="12" t="s">
        <v>39</v>
      </c>
      <c r="B24" s="12" t="s">
        <v>40</v>
      </c>
      <c r="C24" s="13">
        <v>-5166</v>
      </c>
      <c r="D24" s="13">
        <v>1371</v>
      </c>
      <c r="E24" s="13">
        <f t="shared" si="0"/>
        <v>6537</v>
      </c>
      <c r="F24" s="28">
        <f t="shared" si="1"/>
        <v>-26.53890824622532</v>
      </c>
    </row>
    <row r="25" spans="1:6" ht="16.5" customHeight="1">
      <c r="A25" s="12" t="s">
        <v>41</v>
      </c>
      <c r="B25" s="12" t="s">
        <v>42</v>
      </c>
      <c r="C25" s="13">
        <v>0</v>
      </c>
      <c r="D25" s="13">
        <v>-64258</v>
      </c>
      <c r="E25" s="13">
        <f t="shared" si="0"/>
        <v>-64258</v>
      </c>
      <c r="F25" s="28">
        <f t="shared" si="1"/>
        <v>0</v>
      </c>
    </row>
    <row r="26" spans="1:6" ht="16.5" customHeight="1">
      <c r="A26" s="12" t="s">
        <v>43</v>
      </c>
      <c r="B26" s="12" t="s">
        <v>44</v>
      </c>
      <c r="C26" s="13">
        <v>0</v>
      </c>
      <c r="D26" s="13">
        <v>-64169</v>
      </c>
      <c r="E26" s="13">
        <f t="shared" si="0"/>
        <v>-64169</v>
      </c>
      <c r="F26" s="28">
        <f t="shared" si="1"/>
        <v>0</v>
      </c>
    </row>
    <row r="27" spans="1:24" ht="16.5" customHeight="1">
      <c r="A27" s="12" t="s">
        <v>45</v>
      </c>
      <c r="B27" s="12" t="s">
        <v>46</v>
      </c>
      <c r="C27" s="13">
        <v>0</v>
      </c>
      <c r="D27" s="13">
        <v>-89</v>
      </c>
      <c r="E27" s="13">
        <f t="shared" si="0"/>
        <v>-89</v>
      </c>
      <c r="F27" s="28">
        <f t="shared" si="1"/>
        <v>0</v>
      </c>
      <c r="S27" s="2"/>
      <c r="T27" s="2"/>
      <c r="U27" s="2"/>
      <c r="V27" s="2"/>
      <c r="W27" s="2"/>
      <c r="X27" s="2"/>
    </row>
    <row r="28" spans="1:6" s="1" customFormat="1" ht="16.5" customHeight="1">
      <c r="A28" s="10" t="s">
        <v>21</v>
      </c>
      <c r="B28" s="21"/>
      <c r="C28" s="15">
        <v>-5166</v>
      </c>
      <c r="D28" s="15">
        <v>-62887</v>
      </c>
      <c r="E28" s="15">
        <f t="shared" si="0"/>
        <v>-57721</v>
      </c>
      <c r="F28" s="29">
        <f t="shared" si="1"/>
        <v>1217.3248161053039</v>
      </c>
    </row>
    <row r="29" spans="1:6" ht="16.5" customHeight="1">
      <c r="A29" s="10" t="s">
        <v>139</v>
      </c>
      <c r="B29" s="10"/>
      <c r="C29" s="18">
        <f>C21+C28</f>
        <v>419310</v>
      </c>
      <c r="D29" s="18">
        <f>D21+D28</f>
        <v>188530</v>
      </c>
      <c r="E29" s="18">
        <f>E21+E28</f>
        <v>-230780</v>
      </c>
      <c r="F29" s="29">
        <f t="shared" si="1"/>
        <v>44.9619613174024</v>
      </c>
    </row>
    <row r="30" spans="2:6" ht="12.75" customHeight="1">
      <c r="B30" s="63" t="s">
        <v>0</v>
      </c>
      <c r="C30" s="62"/>
      <c r="D30" s="62"/>
      <c r="E30" s="62"/>
      <c r="F30" s="62"/>
    </row>
    <row r="31" spans="2:6" ht="15" customHeight="1">
      <c r="B31" s="22" t="s">
        <v>141</v>
      </c>
      <c r="C31" s="22"/>
      <c r="D31" s="22"/>
      <c r="E31" s="22"/>
      <c r="F31" s="22"/>
    </row>
    <row r="32" spans="1:10" ht="15.75" customHeight="1">
      <c r="A32" s="3" t="s">
        <v>140</v>
      </c>
      <c r="B32" s="3" t="s">
        <v>142</v>
      </c>
      <c r="C32" s="2"/>
      <c r="D32" s="2" t="s">
        <v>22</v>
      </c>
      <c r="E32" s="37">
        <v>6</v>
      </c>
      <c r="G32" s="2"/>
      <c r="H32" s="2"/>
      <c r="I32" s="2"/>
      <c r="J32" s="2"/>
    </row>
    <row r="33" spans="1:6" ht="25.5" customHeight="1">
      <c r="A33" s="38" t="s">
        <v>24</v>
      </c>
      <c r="B33" s="39" t="s">
        <v>23</v>
      </c>
      <c r="C33" s="40" t="s">
        <v>25</v>
      </c>
      <c r="D33" s="40" t="s">
        <v>26</v>
      </c>
      <c r="E33" s="40" t="s">
        <v>27</v>
      </c>
      <c r="F33" s="41" t="s">
        <v>28</v>
      </c>
    </row>
    <row r="34" spans="1:7" ht="18.75" customHeight="1">
      <c r="A34" s="42" t="s">
        <v>0</v>
      </c>
      <c r="B34" s="43"/>
      <c r="C34" s="44"/>
      <c r="D34" s="44"/>
      <c r="E34" s="44"/>
      <c r="F34" s="44"/>
      <c r="G34" s="1"/>
    </row>
    <row r="35" spans="1:7" ht="15" customHeight="1">
      <c r="A35" s="45"/>
      <c r="B35" s="43"/>
      <c r="C35" s="44"/>
      <c r="D35" s="44"/>
      <c r="E35" s="44"/>
      <c r="F35" s="44"/>
      <c r="G35" s="1"/>
    </row>
    <row r="36" spans="1:7" ht="18.75" customHeight="1">
      <c r="A36" s="42" t="s">
        <v>47</v>
      </c>
      <c r="B36" s="43"/>
      <c r="C36" s="44"/>
      <c r="D36" s="44"/>
      <c r="E36" s="44"/>
      <c r="F36" s="44"/>
      <c r="G36" s="1"/>
    </row>
    <row r="37" spans="1:7" ht="15" customHeight="1">
      <c r="A37" s="45" t="s">
        <v>30</v>
      </c>
      <c r="B37" s="43"/>
      <c r="C37" s="44"/>
      <c r="D37" s="44"/>
      <c r="E37" s="44"/>
      <c r="F37" s="44"/>
      <c r="G37" s="1"/>
    </row>
    <row r="38" spans="1:7" ht="15" customHeight="1">
      <c r="A38" s="45" t="s">
        <v>48</v>
      </c>
      <c r="B38" s="43"/>
      <c r="C38" s="44"/>
      <c r="D38" s="44"/>
      <c r="E38" s="44"/>
      <c r="F38" s="44"/>
      <c r="G38" s="1"/>
    </row>
    <row r="39" spans="1:10" ht="14.25" customHeight="1">
      <c r="A39" s="46"/>
      <c r="B39" s="43"/>
      <c r="C39" s="44"/>
      <c r="D39" s="44"/>
      <c r="E39" s="44"/>
      <c r="F39" s="44"/>
      <c r="H39" s="47"/>
      <c r="I39" s="48"/>
      <c r="J39" s="47"/>
    </row>
    <row r="40" spans="1:10" ht="12.75" customHeight="1">
      <c r="A40" s="49" t="s">
        <v>50</v>
      </c>
      <c r="B40" s="43" t="s">
        <v>51</v>
      </c>
      <c r="C40" s="44">
        <v>275131</v>
      </c>
      <c r="D40" s="44">
        <v>129902</v>
      </c>
      <c r="E40" s="44">
        <f aca="true" t="shared" si="2" ref="E40:E60">D40-C40</f>
        <v>-145229</v>
      </c>
      <c r="F40" s="50">
        <f aca="true" t="shared" si="3" ref="F40:F60">IF(C40=0,0,(D40/C40)*100)</f>
        <v>47.21459959074041</v>
      </c>
      <c r="G40">
        <v>275131</v>
      </c>
      <c r="H40" s="48">
        <v>129902</v>
      </c>
      <c r="I40" s="48" t="s">
        <v>49</v>
      </c>
      <c r="J40" s="47">
        <v>1</v>
      </c>
    </row>
    <row r="41" spans="1:10" ht="12.75" customHeight="1">
      <c r="A41" s="49" t="s">
        <v>52</v>
      </c>
      <c r="B41" s="43" t="s">
        <v>53</v>
      </c>
      <c r="C41" s="44">
        <v>275131</v>
      </c>
      <c r="D41" s="44">
        <v>129902</v>
      </c>
      <c r="E41" s="44">
        <f t="shared" si="2"/>
        <v>-145229</v>
      </c>
      <c r="F41" s="50">
        <f t="shared" si="3"/>
        <v>47.21459959074041</v>
      </c>
      <c r="G41">
        <v>0</v>
      </c>
      <c r="H41" s="48">
        <v>0</v>
      </c>
      <c r="I41" s="48" t="s">
        <v>49</v>
      </c>
      <c r="J41" s="47">
        <v>0</v>
      </c>
    </row>
    <row r="42" spans="1:10" ht="12.75" customHeight="1">
      <c r="A42" s="49" t="s">
        <v>54</v>
      </c>
      <c r="B42" s="43" t="s">
        <v>55</v>
      </c>
      <c r="C42" s="44">
        <v>2000</v>
      </c>
      <c r="D42" s="44">
        <v>945</v>
      </c>
      <c r="E42" s="44">
        <f t="shared" si="2"/>
        <v>-1055</v>
      </c>
      <c r="F42" s="50">
        <f t="shared" si="3"/>
        <v>47.25</v>
      </c>
      <c r="G42">
        <v>2000</v>
      </c>
      <c r="H42" s="48">
        <v>945</v>
      </c>
      <c r="I42" s="48" t="s">
        <v>49</v>
      </c>
      <c r="J42" s="47">
        <v>1</v>
      </c>
    </row>
    <row r="43" spans="1:10" ht="12.75" customHeight="1">
      <c r="A43" s="49" t="s">
        <v>56</v>
      </c>
      <c r="B43" s="43" t="s">
        <v>57</v>
      </c>
      <c r="C43" s="44">
        <v>2000</v>
      </c>
      <c r="D43" s="44">
        <v>945</v>
      </c>
      <c r="E43" s="44">
        <f t="shared" si="2"/>
        <v>-1055</v>
      </c>
      <c r="F43" s="50">
        <f t="shared" si="3"/>
        <v>47.25</v>
      </c>
      <c r="G43">
        <v>0</v>
      </c>
      <c r="H43" s="48">
        <v>0</v>
      </c>
      <c r="I43" s="48" t="s">
        <v>49</v>
      </c>
      <c r="J43" s="47">
        <v>0</v>
      </c>
    </row>
    <row r="44" spans="1:10" ht="12.75" customHeight="1">
      <c r="A44" s="49" t="s">
        <v>58</v>
      </c>
      <c r="B44" s="43" t="s">
        <v>59</v>
      </c>
      <c r="C44" s="44">
        <v>72651</v>
      </c>
      <c r="D44" s="44">
        <v>29815</v>
      </c>
      <c r="E44" s="44">
        <f t="shared" si="2"/>
        <v>-42836</v>
      </c>
      <c r="F44" s="50">
        <f t="shared" si="3"/>
        <v>41.03866429918377</v>
      </c>
      <c r="G44">
        <v>72651</v>
      </c>
      <c r="H44" s="48">
        <v>29815</v>
      </c>
      <c r="I44" s="48" t="s">
        <v>49</v>
      </c>
      <c r="J44" s="47">
        <v>1</v>
      </c>
    </row>
    <row r="45" spans="1:10" ht="12.75" customHeight="1">
      <c r="A45" s="49" t="s">
        <v>60</v>
      </c>
      <c r="B45" s="43" t="s">
        <v>61</v>
      </c>
      <c r="C45" s="44">
        <v>39417</v>
      </c>
      <c r="D45" s="44">
        <v>15751</v>
      </c>
      <c r="E45" s="44">
        <f t="shared" si="2"/>
        <v>-23666</v>
      </c>
      <c r="F45" s="50">
        <f t="shared" si="3"/>
        <v>39.95991577238247</v>
      </c>
      <c r="G45">
        <v>0</v>
      </c>
      <c r="H45" s="48">
        <v>0</v>
      </c>
      <c r="I45" s="48" t="s">
        <v>49</v>
      </c>
      <c r="J45" s="47">
        <v>0</v>
      </c>
    </row>
    <row r="46" spans="1:10" ht="12.75" customHeight="1">
      <c r="A46" s="49" t="s">
        <v>62</v>
      </c>
      <c r="B46" s="43" t="s">
        <v>63</v>
      </c>
      <c r="C46" s="44">
        <v>12157</v>
      </c>
      <c r="D46" s="44">
        <v>4914</v>
      </c>
      <c r="E46" s="44">
        <f t="shared" si="2"/>
        <v>-7243</v>
      </c>
      <c r="F46" s="50">
        <f t="shared" si="3"/>
        <v>40.42115653532944</v>
      </c>
      <c r="G46">
        <v>0</v>
      </c>
      <c r="H46" s="48">
        <v>0</v>
      </c>
      <c r="I46" s="48" t="s">
        <v>49</v>
      </c>
      <c r="J46" s="47">
        <v>0</v>
      </c>
    </row>
    <row r="47" spans="1:10" ht="12.75" customHeight="1">
      <c r="A47" s="49" t="s">
        <v>64</v>
      </c>
      <c r="B47" s="43" t="s">
        <v>65</v>
      </c>
      <c r="C47" s="44">
        <v>13375</v>
      </c>
      <c r="D47" s="44">
        <v>6294</v>
      </c>
      <c r="E47" s="44">
        <f t="shared" si="2"/>
        <v>-7081</v>
      </c>
      <c r="F47" s="50">
        <f t="shared" si="3"/>
        <v>47.057943925233644</v>
      </c>
      <c r="G47">
        <v>0</v>
      </c>
      <c r="H47" s="48">
        <v>0</v>
      </c>
      <c r="I47" s="48" t="s">
        <v>49</v>
      </c>
      <c r="J47" s="47">
        <v>0</v>
      </c>
    </row>
    <row r="48" spans="1:10" ht="12.75" customHeight="1">
      <c r="A48" s="49" t="s">
        <v>66</v>
      </c>
      <c r="B48" s="43" t="s">
        <v>67</v>
      </c>
      <c r="C48" s="44">
        <v>7702</v>
      </c>
      <c r="D48" s="44">
        <v>2856</v>
      </c>
      <c r="E48" s="44">
        <f t="shared" si="2"/>
        <v>-4846</v>
      </c>
      <c r="F48" s="50">
        <f t="shared" si="3"/>
        <v>37.0812775902363</v>
      </c>
      <c r="G48">
        <v>0</v>
      </c>
      <c r="H48" s="48">
        <v>0</v>
      </c>
      <c r="I48" s="48" t="s">
        <v>49</v>
      </c>
      <c r="J48" s="47">
        <v>0</v>
      </c>
    </row>
    <row r="49" spans="1:10" ht="12.75" customHeight="1">
      <c r="A49" s="49" t="s">
        <v>68</v>
      </c>
      <c r="B49" s="43" t="s">
        <v>69</v>
      </c>
      <c r="C49" s="44">
        <v>46189</v>
      </c>
      <c r="D49" s="44">
        <v>24028</v>
      </c>
      <c r="E49" s="44">
        <f t="shared" si="2"/>
        <v>-22161</v>
      </c>
      <c r="F49" s="50">
        <f t="shared" si="3"/>
        <v>52.02104397150836</v>
      </c>
      <c r="G49">
        <v>46189</v>
      </c>
      <c r="H49" s="48">
        <v>24028</v>
      </c>
      <c r="I49" s="48" t="s">
        <v>49</v>
      </c>
      <c r="J49" s="47">
        <v>1</v>
      </c>
    </row>
    <row r="50" spans="1:10" ht="12.75" customHeight="1">
      <c r="A50" s="49" t="s">
        <v>70</v>
      </c>
      <c r="B50" s="43" t="s">
        <v>71</v>
      </c>
      <c r="C50" s="44">
        <v>6000</v>
      </c>
      <c r="D50" s="44">
        <v>4218</v>
      </c>
      <c r="E50" s="44">
        <f t="shared" si="2"/>
        <v>-1782</v>
      </c>
      <c r="F50" s="50">
        <f t="shared" si="3"/>
        <v>70.3</v>
      </c>
      <c r="G50">
        <v>0</v>
      </c>
      <c r="H50" s="48">
        <v>0</v>
      </c>
      <c r="I50" s="48" t="s">
        <v>49</v>
      </c>
      <c r="J50" s="47">
        <v>0</v>
      </c>
    </row>
    <row r="51" spans="1:10" ht="12.75" customHeight="1">
      <c r="A51" s="49" t="s">
        <v>72</v>
      </c>
      <c r="B51" s="43" t="s">
        <v>73</v>
      </c>
      <c r="C51" s="44">
        <v>7525</v>
      </c>
      <c r="D51" s="44">
        <v>6416</v>
      </c>
      <c r="E51" s="44">
        <f t="shared" si="2"/>
        <v>-1109</v>
      </c>
      <c r="F51" s="50">
        <f t="shared" si="3"/>
        <v>85.2624584717608</v>
      </c>
      <c r="G51">
        <v>0</v>
      </c>
      <c r="H51" s="48">
        <v>0</v>
      </c>
      <c r="I51" s="48" t="s">
        <v>49</v>
      </c>
      <c r="J51" s="47">
        <v>0</v>
      </c>
    </row>
    <row r="52" spans="1:10" ht="12.75" customHeight="1">
      <c r="A52" s="49" t="s">
        <v>74</v>
      </c>
      <c r="B52" s="43" t="s">
        <v>75</v>
      </c>
      <c r="C52" s="44">
        <v>5000</v>
      </c>
      <c r="D52" s="44">
        <v>1437</v>
      </c>
      <c r="E52" s="44">
        <f t="shared" si="2"/>
        <v>-3563</v>
      </c>
      <c r="F52" s="50">
        <f t="shared" si="3"/>
        <v>28.74</v>
      </c>
      <c r="G52">
        <v>0</v>
      </c>
      <c r="H52" s="48">
        <v>0</v>
      </c>
      <c r="I52" s="48" t="s">
        <v>49</v>
      </c>
      <c r="J52" s="47">
        <v>0</v>
      </c>
    </row>
    <row r="53" spans="1:10" ht="12.75" customHeight="1">
      <c r="A53" s="49" t="s">
        <v>76</v>
      </c>
      <c r="B53" s="43" t="s">
        <v>77</v>
      </c>
      <c r="C53" s="44">
        <v>15539</v>
      </c>
      <c r="D53" s="44">
        <v>7887</v>
      </c>
      <c r="E53" s="44">
        <f t="shared" si="2"/>
        <v>-7652</v>
      </c>
      <c r="F53" s="50">
        <f t="shared" si="3"/>
        <v>50.75616191518115</v>
      </c>
      <c r="G53">
        <v>0</v>
      </c>
      <c r="H53" s="48">
        <v>0</v>
      </c>
      <c r="I53" s="48" t="s">
        <v>49</v>
      </c>
      <c r="J53" s="47">
        <v>0</v>
      </c>
    </row>
    <row r="54" spans="1:10" ht="12.75" customHeight="1">
      <c r="A54" s="49" t="s">
        <v>78</v>
      </c>
      <c r="B54" s="43" t="s">
        <v>79</v>
      </c>
      <c r="C54" s="44">
        <v>9000</v>
      </c>
      <c r="D54" s="44">
        <v>3894</v>
      </c>
      <c r="E54" s="44">
        <f t="shared" si="2"/>
        <v>-5106</v>
      </c>
      <c r="F54" s="50">
        <f t="shared" si="3"/>
        <v>43.266666666666666</v>
      </c>
      <c r="G54">
        <v>0</v>
      </c>
      <c r="H54" s="48">
        <v>0</v>
      </c>
      <c r="I54" s="48" t="s">
        <v>49</v>
      </c>
      <c r="J54" s="47">
        <v>0</v>
      </c>
    </row>
    <row r="55" spans="1:10" ht="12.75" customHeight="1">
      <c r="A55" s="49" t="s">
        <v>80</v>
      </c>
      <c r="B55" s="43" t="s">
        <v>81</v>
      </c>
      <c r="C55" s="44">
        <v>2625</v>
      </c>
      <c r="D55" s="44">
        <v>0</v>
      </c>
      <c r="E55" s="44">
        <f t="shared" si="2"/>
        <v>-2625</v>
      </c>
      <c r="F55" s="50">
        <f t="shared" si="3"/>
        <v>0</v>
      </c>
      <c r="G55">
        <v>0</v>
      </c>
      <c r="H55" s="48">
        <v>0</v>
      </c>
      <c r="I55" s="48" t="s">
        <v>49</v>
      </c>
      <c r="J55" s="47">
        <v>0</v>
      </c>
    </row>
    <row r="56" spans="1:10" ht="12.75" customHeight="1">
      <c r="A56" s="49" t="s">
        <v>82</v>
      </c>
      <c r="B56" s="43" t="s">
        <v>83</v>
      </c>
      <c r="C56" s="44">
        <v>500</v>
      </c>
      <c r="D56" s="44">
        <v>176</v>
      </c>
      <c r="E56" s="44">
        <f t="shared" si="2"/>
        <v>-324</v>
      </c>
      <c r="F56" s="50">
        <f t="shared" si="3"/>
        <v>35.199999999999996</v>
      </c>
      <c r="G56">
        <v>0</v>
      </c>
      <c r="H56" s="48">
        <v>0</v>
      </c>
      <c r="I56" s="48" t="s">
        <v>49</v>
      </c>
      <c r="J56" s="47">
        <v>0</v>
      </c>
    </row>
    <row r="57" spans="1:10" ht="12.75" customHeight="1">
      <c r="A57" s="49" t="s">
        <v>84</v>
      </c>
      <c r="B57" s="43" t="s">
        <v>85</v>
      </c>
      <c r="C57" s="44">
        <v>2000</v>
      </c>
      <c r="D57" s="44">
        <v>0</v>
      </c>
      <c r="E57" s="44">
        <f t="shared" si="2"/>
        <v>-2000</v>
      </c>
      <c r="F57" s="50">
        <f t="shared" si="3"/>
        <v>0</v>
      </c>
      <c r="G57">
        <v>2000</v>
      </c>
      <c r="H57" s="48">
        <v>0</v>
      </c>
      <c r="I57" s="48" t="s">
        <v>49</v>
      </c>
      <c r="J57" s="47">
        <v>1</v>
      </c>
    </row>
    <row r="58" spans="1:10" ht="12.75" customHeight="1">
      <c r="A58" s="49" t="s">
        <v>86</v>
      </c>
      <c r="B58" s="43" t="s">
        <v>87</v>
      </c>
      <c r="C58" s="44">
        <v>2000</v>
      </c>
      <c r="D58" s="44">
        <v>0</v>
      </c>
      <c r="E58" s="44">
        <f t="shared" si="2"/>
        <v>-2000</v>
      </c>
      <c r="F58" s="50">
        <f t="shared" si="3"/>
        <v>0</v>
      </c>
      <c r="G58">
        <v>0</v>
      </c>
      <c r="H58" s="48">
        <v>0</v>
      </c>
      <c r="I58" s="48" t="s">
        <v>49</v>
      </c>
      <c r="J58" s="47">
        <v>0</v>
      </c>
    </row>
    <row r="59" spans="1:10" ht="12.75" customHeight="1">
      <c r="A59" s="46" t="s">
        <v>49</v>
      </c>
      <c r="B59" s="43"/>
      <c r="C59" s="46">
        <v>397971</v>
      </c>
      <c r="D59" s="46">
        <v>184690</v>
      </c>
      <c r="E59" s="44">
        <f t="shared" si="2"/>
        <v>-213281</v>
      </c>
      <c r="F59" s="50">
        <f t="shared" si="3"/>
        <v>46.407904093514354</v>
      </c>
      <c r="G59" s="6"/>
      <c r="H59" s="32"/>
      <c r="I59" s="4"/>
      <c r="J59" s="4"/>
    </row>
    <row r="60" spans="1:10" ht="12.75" customHeight="1">
      <c r="A60" s="46" t="s">
        <v>1</v>
      </c>
      <c r="B60" s="43"/>
      <c r="C60" s="51">
        <v>397971</v>
      </c>
      <c r="D60" s="51">
        <v>184690</v>
      </c>
      <c r="E60" s="52">
        <f t="shared" si="2"/>
        <v>-213281</v>
      </c>
      <c r="F60" s="50">
        <f t="shared" si="3"/>
        <v>46.407904093514354</v>
      </c>
      <c r="G60" s="6"/>
      <c r="H60" s="8"/>
      <c r="I60" s="5"/>
      <c r="J60" s="4"/>
    </row>
    <row r="61" spans="1:7" ht="15" customHeight="1">
      <c r="A61" s="45" t="s">
        <v>88</v>
      </c>
      <c r="B61" s="43"/>
      <c r="C61" s="44"/>
      <c r="D61" s="44"/>
      <c r="E61" s="44"/>
      <c r="F61" s="44"/>
      <c r="G61" s="1"/>
    </row>
    <row r="62" spans="1:10" ht="14.25" customHeight="1">
      <c r="A62" s="46"/>
      <c r="B62" s="43"/>
      <c r="C62" s="44"/>
      <c r="D62" s="44"/>
      <c r="E62" s="44"/>
      <c r="F62" s="44"/>
      <c r="H62" s="47"/>
      <c r="I62" s="48"/>
      <c r="J62" s="47"/>
    </row>
    <row r="63" spans="1:10" ht="12.75" customHeight="1">
      <c r="A63" s="49" t="s">
        <v>68</v>
      </c>
      <c r="B63" s="43" t="s">
        <v>69</v>
      </c>
      <c r="C63" s="44">
        <v>20186</v>
      </c>
      <c r="D63" s="44">
        <v>3840</v>
      </c>
      <c r="E63" s="44">
        <f>D63-C63</f>
        <v>-16346</v>
      </c>
      <c r="F63" s="50">
        <f>IF(C63=0,0,(D63/C63)*100)</f>
        <v>19.02308530664817</v>
      </c>
      <c r="G63">
        <v>20186</v>
      </c>
      <c r="H63" s="48">
        <v>3840</v>
      </c>
      <c r="I63" s="48" t="s">
        <v>49</v>
      </c>
      <c r="J63" s="47">
        <v>1</v>
      </c>
    </row>
    <row r="64" spans="1:10" ht="12.75" customHeight="1">
      <c r="A64" s="49" t="s">
        <v>78</v>
      </c>
      <c r="B64" s="43" t="s">
        <v>79</v>
      </c>
      <c r="C64" s="44">
        <v>10681</v>
      </c>
      <c r="D64" s="44">
        <v>3840</v>
      </c>
      <c r="E64" s="44">
        <f>D64-C64</f>
        <v>-6841</v>
      </c>
      <c r="F64" s="50">
        <f>IF(C64=0,0,(D64/C64)*100)</f>
        <v>35.95168991667447</v>
      </c>
      <c r="G64">
        <v>0</v>
      </c>
      <c r="H64" s="48">
        <v>0</v>
      </c>
      <c r="I64" s="48" t="s">
        <v>49</v>
      </c>
      <c r="J64" s="47">
        <v>0</v>
      </c>
    </row>
    <row r="65" spans="1:10" ht="12.75" customHeight="1">
      <c r="A65" s="49" t="s">
        <v>89</v>
      </c>
      <c r="B65" s="43" t="s">
        <v>90</v>
      </c>
      <c r="C65" s="44">
        <v>9505</v>
      </c>
      <c r="D65" s="44">
        <v>0</v>
      </c>
      <c r="E65" s="44">
        <f>D65-C65</f>
        <v>-9505</v>
      </c>
      <c r="F65" s="50">
        <f>IF(C65=0,0,(D65/C65)*100)</f>
        <v>0</v>
      </c>
      <c r="G65">
        <v>0</v>
      </c>
      <c r="H65" s="48">
        <v>0</v>
      </c>
      <c r="I65" s="48" t="s">
        <v>49</v>
      </c>
      <c r="J65" s="47">
        <v>0</v>
      </c>
    </row>
    <row r="66" spans="1:10" ht="12.75" customHeight="1">
      <c r="A66" s="46" t="s">
        <v>49</v>
      </c>
      <c r="B66" s="43"/>
      <c r="C66" s="46">
        <v>20186</v>
      </c>
      <c r="D66" s="46">
        <v>3840</v>
      </c>
      <c r="E66" s="44">
        <f>D66-C66</f>
        <v>-16346</v>
      </c>
      <c r="F66" s="50">
        <f>IF(C66=0,0,(D66/C66)*100)</f>
        <v>19.02308530664817</v>
      </c>
      <c r="G66" s="6"/>
      <c r="H66" s="32"/>
      <c r="I66" s="4"/>
      <c r="J66" s="4"/>
    </row>
    <row r="67" spans="1:10" ht="12.75" customHeight="1">
      <c r="A67" s="46" t="s">
        <v>1</v>
      </c>
      <c r="B67" s="43"/>
      <c r="C67" s="51">
        <v>20186</v>
      </c>
      <c r="D67" s="51">
        <v>3840</v>
      </c>
      <c r="E67" s="52">
        <f>D67-C67</f>
        <v>-16346</v>
      </c>
      <c r="F67" s="50">
        <f>IF(C67=0,0,(D67/C67)*100)</f>
        <v>19.02308530664817</v>
      </c>
      <c r="G67" s="6"/>
      <c r="H67" s="8"/>
      <c r="I67" s="5"/>
      <c r="J67" s="4"/>
    </row>
    <row r="68" spans="1:7" ht="18.75" customHeight="1">
      <c r="A68" s="42"/>
      <c r="B68" s="43"/>
      <c r="C68" s="44"/>
      <c r="D68" s="44"/>
      <c r="E68" s="44"/>
      <c r="F68" s="44"/>
      <c r="G68" s="1"/>
    </row>
    <row r="69" spans="1:7" ht="15" customHeight="1">
      <c r="A69" s="45" t="s">
        <v>91</v>
      </c>
      <c r="B69" s="43"/>
      <c r="C69" s="44"/>
      <c r="D69" s="44"/>
      <c r="E69" s="44"/>
      <c r="F69" s="44"/>
      <c r="G69" s="1"/>
    </row>
    <row r="70" spans="1:6" ht="14.25" customHeight="1">
      <c r="A70" s="53"/>
      <c r="B70" s="43"/>
      <c r="C70" s="44"/>
      <c r="D70" s="44"/>
      <c r="E70" s="44"/>
      <c r="F70" s="44"/>
    </row>
    <row r="71" spans="1:6" ht="15" customHeight="1">
      <c r="A71" s="53" t="s">
        <v>92</v>
      </c>
      <c r="B71" s="43" t="s">
        <v>93</v>
      </c>
      <c r="C71" s="52">
        <v>275131</v>
      </c>
      <c r="D71" s="52">
        <v>129902</v>
      </c>
      <c r="E71" s="52">
        <f aca="true" t="shared" si="4" ref="E71:E92">D71-C71</f>
        <v>-145229</v>
      </c>
      <c r="F71" s="50">
        <f aca="true" t="shared" si="5" ref="F71:F92">IF(ISERROR((D71/C71)*100),0,(D71/C71)*100)</f>
        <v>47.21459959074041</v>
      </c>
    </row>
    <row r="72" spans="1:6" ht="15" customHeight="1">
      <c r="A72" s="53" t="s">
        <v>94</v>
      </c>
      <c r="B72" s="43" t="s">
        <v>95</v>
      </c>
      <c r="C72" s="52">
        <v>275131</v>
      </c>
      <c r="D72" s="52">
        <v>129902</v>
      </c>
      <c r="E72" s="52">
        <f t="shared" si="4"/>
        <v>-145229</v>
      </c>
      <c r="F72" s="50">
        <f t="shared" si="5"/>
        <v>47.21459959074041</v>
      </c>
    </row>
    <row r="73" spans="1:6" ht="15" customHeight="1">
      <c r="A73" s="53" t="s">
        <v>96</v>
      </c>
      <c r="B73" s="43" t="s">
        <v>97</v>
      </c>
      <c r="C73" s="52">
        <v>2000</v>
      </c>
      <c r="D73" s="52">
        <v>945</v>
      </c>
      <c r="E73" s="52">
        <f t="shared" si="4"/>
        <v>-1055</v>
      </c>
      <c r="F73" s="50">
        <f t="shared" si="5"/>
        <v>47.25</v>
      </c>
    </row>
    <row r="74" spans="1:6" ht="15" customHeight="1">
      <c r="A74" s="53" t="s">
        <v>98</v>
      </c>
      <c r="B74" s="43" t="s">
        <v>99</v>
      </c>
      <c r="C74" s="52">
        <v>2000</v>
      </c>
      <c r="D74" s="52">
        <v>945</v>
      </c>
      <c r="E74" s="52">
        <f t="shared" si="4"/>
        <v>-1055</v>
      </c>
      <c r="F74" s="50">
        <f t="shared" si="5"/>
        <v>47.25</v>
      </c>
    </row>
    <row r="75" spans="1:6" ht="15" customHeight="1">
      <c r="A75" s="53" t="s">
        <v>100</v>
      </c>
      <c r="B75" s="43" t="s">
        <v>101</v>
      </c>
      <c r="C75" s="52">
        <v>72651</v>
      </c>
      <c r="D75" s="52">
        <v>29815</v>
      </c>
      <c r="E75" s="52">
        <f t="shared" si="4"/>
        <v>-42836</v>
      </c>
      <c r="F75" s="50">
        <f t="shared" si="5"/>
        <v>41.03866429918377</v>
      </c>
    </row>
    <row r="76" spans="1:6" ht="15" customHeight="1">
      <c r="A76" s="53" t="s">
        <v>102</v>
      </c>
      <c r="B76" s="43" t="s">
        <v>103</v>
      </c>
      <c r="C76" s="52">
        <v>39417</v>
      </c>
      <c r="D76" s="52">
        <v>15751</v>
      </c>
      <c r="E76" s="52">
        <f t="shared" si="4"/>
        <v>-23666</v>
      </c>
      <c r="F76" s="50">
        <f t="shared" si="5"/>
        <v>39.95991577238247</v>
      </c>
    </row>
    <row r="77" spans="1:6" ht="15" customHeight="1">
      <c r="A77" s="53" t="s">
        <v>104</v>
      </c>
      <c r="B77" s="43" t="s">
        <v>105</v>
      </c>
      <c r="C77" s="52">
        <v>12157</v>
      </c>
      <c r="D77" s="52">
        <v>4914</v>
      </c>
      <c r="E77" s="52">
        <f t="shared" si="4"/>
        <v>-7243</v>
      </c>
      <c r="F77" s="50">
        <f t="shared" si="5"/>
        <v>40.42115653532944</v>
      </c>
    </row>
    <row r="78" spans="1:6" ht="15" customHeight="1">
      <c r="A78" s="53" t="s">
        <v>106</v>
      </c>
      <c r="B78" s="43" t="s">
        <v>107</v>
      </c>
      <c r="C78" s="52">
        <v>13375</v>
      </c>
      <c r="D78" s="52">
        <v>6294</v>
      </c>
      <c r="E78" s="52">
        <f t="shared" si="4"/>
        <v>-7081</v>
      </c>
      <c r="F78" s="50">
        <f t="shared" si="5"/>
        <v>47.057943925233644</v>
      </c>
    </row>
    <row r="79" spans="1:6" ht="15" customHeight="1">
      <c r="A79" s="53" t="s">
        <v>108</v>
      </c>
      <c r="B79" s="43" t="s">
        <v>109</v>
      </c>
      <c r="C79" s="52">
        <v>7702</v>
      </c>
      <c r="D79" s="52">
        <v>2856</v>
      </c>
      <c r="E79" s="52">
        <f t="shared" si="4"/>
        <v>-4846</v>
      </c>
      <c r="F79" s="50">
        <f t="shared" si="5"/>
        <v>37.0812775902363</v>
      </c>
    </row>
    <row r="80" spans="1:6" ht="15" customHeight="1">
      <c r="A80" s="53" t="s">
        <v>110</v>
      </c>
      <c r="B80" s="43" t="s">
        <v>111</v>
      </c>
      <c r="C80" s="52">
        <v>66375</v>
      </c>
      <c r="D80" s="52">
        <v>27868</v>
      </c>
      <c r="E80" s="52">
        <f t="shared" si="4"/>
        <v>-38507</v>
      </c>
      <c r="F80" s="50">
        <f t="shared" si="5"/>
        <v>41.985687382297556</v>
      </c>
    </row>
    <row r="81" spans="1:6" ht="15" customHeight="1">
      <c r="A81" s="53" t="s">
        <v>112</v>
      </c>
      <c r="B81" s="43" t="s">
        <v>113</v>
      </c>
      <c r="C81" s="52">
        <v>6000</v>
      </c>
      <c r="D81" s="52">
        <v>4218</v>
      </c>
      <c r="E81" s="52">
        <f t="shared" si="4"/>
        <v>-1782</v>
      </c>
      <c r="F81" s="50">
        <f t="shared" si="5"/>
        <v>70.3</v>
      </c>
    </row>
    <row r="82" spans="1:6" ht="15" customHeight="1">
      <c r="A82" s="53" t="s">
        <v>114</v>
      </c>
      <c r="B82" s="43" t="s">
        <v>115</v>
      </c>
      <c r="C82" s="52">
        <v>7525</v>
      </c>
      <c r="D82" s="52">
        <v>6416</v>
      </c>
      <c r="E82" s="52">
        <f t="shared" si="4"/>
        <v>-1109</v>
      </c>
      <c r="F82" s="50">
        <f t="shared" si="5"/>
        <v>85.2624584717608</v>
      </c>
    </row>
    <row r="83" spans="1:6" ht="15" customHeight="1">
      <c r="A83" s="53" t="s">
        <v>116</v>
      </c>
      <c r="B83" s="43" t="s">
        <v>117</v>
      </c>
      <c r="C83" s="52">
        <v>5000</v>
      </c>
      <c r="D83" s="52">
        <v>1437</v>
      </c>
      <c r="E83" s="52">
        <f t="shared" si="4"/>
        <v>-3563</v>
      </c>
      <c r="F83" s="50">
        <f t="shared" si="5"/>
        <v>28.74</v>
      </c>
    </row>
    <row r="84" spans="1:6" ht="15" customHeight="1">
      <c r="A84" s="53" t="s">
        <v>118</v>
      </c>
      <c r="B84" s="43" t="s">
        <v>119</v>
      </c>
      <c r="C84" s="52">
        <v>15539</v>
      </c>
      <c r="D84" s="52">
        <v>7887</v>
      </c>
      <c r="E84" s="52">
        <f t="shared" si="4"/>
        <v>-7652</v>
      </c>
      <c r="F84" s="50">
        <f t="shared" si="5"/>
        <v>50.75616191518115</v>
      </c>
    </row>
    <row r="85" spans="1:6" ht="15" customHeight="1">
      <c r="A85" s="53" t="s">
        <v>120</v>
      </c>
      <c r="B85" s="43" t="s">
        <v>121</v>
      </c>
      <c r="C85" s="52">
        <v>19681</v>
      </c>
      <c r="D85" s="52">
        <v>7734</v>
      </c>
      <c r="E85" s="52">
        <f t="shared" si="4"/>
        <v>-11947</v>
      </c>
      <c r="F85" s="50">
        <f t="shared" si="5"/>
        <v>39.29678370001524</v>
      </c>
    </row>
    <row r="86" spans="1:6" ht="15" customHeight="1">
      <c r="A86" s="53" t="s">
        <v>122</v>
      </c>
      <c r="B86" s="43" t="s">
        <v>123</v>
      </c>
      <c r="C86" s="52">
        <v>2625</v>
      </c>
      <c r="D86" s="52">
        <v>0</v>
      </c>
      <c r="E86" s="52">
        <f t="shared" si="4"/>
        <v>-2625</v>
      </c>
      <c r="F86" s="50">
        <f t="shared" si="5"/>
        <v>0</v>
      </c>
    </row>
    <row r="87" spans="1:6" ht="15" customHeight="1">
      <c r="A87" s="53" t="s">
        <v>124</v>
      </c>
      <c r="B87" s="43" t="s">
        <v>125</v>
      </c>
      <c r="C87" s="52">
        <v>500</v>
      </c>
      <c r="D87" s="52">
        <v>176</v>
      </c>
      <c r="E87" s="52">
        <f t="shared" si="4"/>
        <v>-324</v>
      </c>
      <c r="F87" s="50">
        <f t="shared" si="5"/>
        <v>35.199999999999996</v>
      </c>
    </row>
    <row r="88" spans="1:6" ht="15" customHeight="1">
      <c r="A88" s="53" t="s">
        <v>126</v>
      </c>
      <c r="B88" s="43" t="s">
        <v>127</v>
      </c>
      <c r="C88" s="52">
        <v>9505</v>
      </c>
      <c r="D88" s="52">
        <v>0</v>
      </c>
      <c r="E88" s="52">
        <f t="shared" si="4"/>
        <v>-9505</v>
      </c>
      <c r="F88" s="50">
        <f t="shared" si="5"/>
        <v>0</v>
      </c>
    </row>
    <row r="89" spans="1:6" ht="15" customHeight="1">
      <c r="A89" s="53" t="s">
        <v>128</v>
      </c>
      <c r="B89" s="43" t="s">
        <v>129</v>
      </c>
      <c r="C89" s="52">
        <v>2000</v>
      </c>
      <c r="D89" s="52">
        <v>0</v>
      </c>
      <c r="E89" s="52">
        <f t="shared" si="4"/>
        <v>-2000</v>
      </c>
      <c r="F89" s="50">
        <f t="shared" si="5"/>
        <v>0</v>
      </c>
    </row>
    <row r="90" spans="1:6" ht="15" customHeight="1">
      <c r="A90" s="53" t="s">
        <v>130</v>
      </c>
      <c r="B90" s="43" t="s">
        <v>131</v>
      </c>
      <c r="C90" s="52">
        <v>2000</v>
      </c>
      <c r="D90" s="52">
        <v>0</v>
      </c>
      <c r="E90" s="52">
        <f t="shared" si="4"/>
        <v>-2000</v>
      </c>
      <c r="F90" s="50">
        <f t="shared" si="5"/>
        <v>0</v>
      </c>
    </row>
    <row r="91" spans="1:8" ht="15" customHeight="1">
      <c r="A91" s="54" t="s">
        <v>132</v>
      </c>
      <c r="B91" s="43"/>
      <c r="C91" s="51">
        <v>418157</v>
      </c>
      <c r="D91" s="51">
        <v>188530</v>
      </c>
      <c r="E91" s="52">
        <f t="shared" si="4"/>
        <v>-229627</v>
      </c>
      <c r="F91" s="50">
        <f t="shared" si="5"/>
        <v>45.08593662189082</v>
      </c>
      <c r="G91" s="47"/>
      <c r="H91" s="55"/>
    </row>
    <row r="92" spans="1:8" ht="15" customHeight="1">
      <c r="A92" s="54" t="s">
        <v>2</v>
      </c>
      <c r="B92" s="43"/>
      <c r="C92" s="54">
        <v>418157</v>
      </c>
      <c r="D92" s="54">
        <v>188530</v>
      </c>
      <c r="E92" s="52">
        <f t="shared" si="4"/>
        <v>-229627</v>
      </c>
      <c r="F92" s="50">
        <f t="shared" si="5"/>
        <v>45.08593662189082</v>
      </c>
      <c r="G92" s="56"/>
      <c r="H92" s="57"/>
    </row>
    <row r="93" spans="1:9" ht="15" customHeight="1">
      <c r="A93" s="58" t="s">
        <v>133</v>
      </c>
      <c r="B93" s="43"/>
      <c r="C93" s="54"/>
      <c r="D93" s="54"/>
      <c r="H93" s="59"/>
      <c r="I93" s="59"/>
    </row>
    <row r="95" spans="1:6" ht="15" customHeight="1">
      <c r="A95" s="53" t="s">
        <v>92</v>
      </c>
      <c r="B95" s="43" t="s">
        <v>93</v>
      </c>
      <c r="C95" s="52">
        <v>275131</v>
      </c>
      <c r="D95" s="52">
        <v>129902</v>
      </c>
      <c r="E95" s="52">
        <f aca="true" t="shared" si="6" ref="E95:E116">D95-C95</f>
        <v>-145229</v>
      </c>
      <c r="F95" s="50">
        <f aca="true" t="shared" si="7" ref="F95:F116">IF(ISERROR((D95/C95)*100),0,(D95/C95)*100)</f>
        <v>47.21459959074041</v>
      </c>
    </row>
    <row r="96" spans="1:6" ht="15" customHeight="1">
      <c r="A96" s="53" t="s">
        <v>94</v>
      </c>
      <c r="B96" s="43" t="s">
        <v>95</v>
      </c>
      <c r="C96" s="52">
        <v>275131</v>
      </c>
      <c r="D96" s="52">
        <v>129902</v>
      </c>
      <c r="E96" s="52">
        <f t="shared" si="6"/>
        <v>-145229</v>
      </c>
      <c r="F96" s="50">
        <f t="shared" si="7"/>
        <v>47.21459959074041</v>
      </c>
    </row>
    <row r="97" spans="1:6" ht="15" customHeight="1">
      <c r="A97" s="53" t="s">
        <v>96</v>
      </c>
      <c r="B97" s="43" t="s">
        <v>97</v>
      </c>
      <c r="C97" s="52">
        <v>2000</v>
      </c>
      <c r="D97" s="52">
        <v>945</v>
      </c>
      <c r="E97" s="52">
        <f t="shared" si="6"/>
        <v>-1055</v>
      </c>
      <c r="F97" s="50">
        <f t="shared" si="7"/>
        <v>47.25</v>
      </c>
    </row>
    <row r="98" spans="1:6" ht="15" customHeight="1">
      <c r="A98" s="53" t="s">
        <v>98</v>
      </c>
      <c r="B98" s="43" t="s">
        <v>99</v>
      </c>
      <c r="C98" s="52">
        <v>2000</v>
      </c>
      <c r="D98" s="52">
        <v>945</v>
      </c>
      <c r="E98" s="52">
        <f t="shared" si="6"/>
        <v>-1055</v>
      </c>
      <c r="F98" s="50">
        <f t="shared" si="7"/>
        <v>47.25</v>
      </c>
    </row>
    <row r="99" spans="1:6" ht="15" customHeight="1">
      <c r="A99" s="53" t="s">
        <v>100</v>
      </c>
      <c r="B99" s="43" t="s">
        <v>101</v>
      </c>
      <c r="C99" s="52">
        <v>72651</v>
      </c>
      <c r="D99" s="52">
        <v>29815</v>
      </c>
      <c r="E99" s="52">
        <f t="shared" si="6"/>
        <v>-42836</v>
      </c>
      <c r="F99" s="50">
        <f t="shared" si="7"/>
        <v>41.03866429918377</v>
      </c>
    </row>
    <row r="100" spans="1:6" ht="15" customHeight="1">
      <c r="A100" s="53" t="s">
        <v>102</v>
      </c>
      <c r="B100" s="43" t="s">
        <v>103</v>
      </c>
      <c r="C100" s="52">
        <v>39417</v>
      </c>
      <c r="D100" s="52">
        <v>15751</v>
      </c>
      <c r="E100" s="52">
        <f t="shared" si="6"/>
        <v>-23666</v>
      </c>
      <c r="F100" s="50">
        <f t="shared" si="7"/>
        <v>39.95991577238247</v>
      </c>
    </row>
    <row r="101" spans="1:6" ht="15" customHeight="1">
      <c r="A101" s="53" t="s">
        <v>104</v>
      </c>
      <c r="B101" s="43" t="s">
        <v>105</v>
      </c>
      <c r="C101" s="52">
        <v>12157</v>
      </c>
      <c r="D101" s="52">
        <v>4914</v>
      </c>
      <c r="E101" s="52">
        <f t="shared" si="6"/>
        <v>-7243</v>
      </c>
      <c r="F101" s="50">
        <f t="shared" si="7"/>
        <v>40.42115653532944</v>
      </c>
    </row>
    <row r="102" spans="1:6" ht="15" customHeight="1">
      <c r="A102" s="53" t="s">
        <v>106</v>
      </c>
      <c r="B102" s="43" t="s">
        <v>107</v>
      </c>
      <c r="C102" s="52">
        <v>13375</v>
      </c>
      <c r="D102" s="52">
        <v>6294</v>
      </c>
      <c r="E102" s="52">
        <f t="shared" si="6"/>
        <v>-7081</v>
      </c>
      <c r="F102" s="50">
        <f t="shared" si="7"/>
        <v>47.057943925233644</v>
      </c>
    </row>
    <row r="103" spans="1:6" ht="15" customHeight="1">
      <c r="A103" s="53" t="s">
        <v>108</v>
      </c>
      <c r="B103" s="43" t="s">
        <v>109</v>
      </c>
      <c r="C103" s="52">
        <v>7702</v>
      </c>
      <c r="D103" s="52">
        <v>2856</v>
      </c>
      <c r="E103" s="52">
        <f t="shared" si="6"/>
        <v>-4846</v>
      </c>
      <c r="F103" s="50">
        <f t="shared" si="7"/>
        <v>37.0812775902363</v>
      </c>
    </row>
    <row r="104" spans="1:6" ht="15" customHeight="1">
      <c r="A104" s="53" t="s">
        <v>110</v>
      </c>
      <c r="B104" s="43" t="s">
        <v>111</v>
      </c>
      <c r="C104" s="52">
        <v>66375</v>
      </c>
      <c r="D104" s="52">
        <v>27868</v>
      </c>
      <c r="E104" s="52">
        <f t="shared" si="6"/>
        <v>-38507</v>
      </c>
      <c r="F104" s="50">
        <f t="shared" si="7"/>
        <v>41.985687382297556</v>
      </c>
    </row>
    <row r="105" spans="1:6" ht="15" customHeight="1">
      <c r="A105" s="53" t="s">
        <v>112</v>
      </c>
      <c r="B105" s="43" t="s">
        <v>113</v>
      </c>
      <c r="C105" s="52">
        <v>6000</v>
      </c>
      <c r="D105" s="52">
        <v>4218</v>
      </c>
      <c r="E105" s="52">
        <f t="shared" si="6"/>
        <v>-1782</v>
      </c>
      <c r="F105" s="50">
        <f t="shared" si="7"/>
        <v>70.3</v>
      </c>
    </row>
    <row r="106" spans="1:6" ht="15" customHeight="1">
      <c r="A106" s="53" t="s">
        <v>114</v>
      </c>
      <c r="B106" s="43" t="s">
        <v>115</v>
      </c>
      <c r="C106" s="52">
        <v>7525</v>
      </c>
      <c r="D106" s="52">
        <v>6416</v>
      </c>
      <c r="E106" s="52">
        <f t="shared" si="6"/>
        <v>-1109</v>
      </c>
      <c r="F106" s="50">
        <f t="shared" si="7"/>
        <v>85.2624584717608</v>
      </c>
    </row>
    <row r="107" spans="1:6" ht="15" customHeight="1">
      <c r="A107" s="53" t="s">
        <v>116</v>
      </c>
      <c r="B107" s="43" t="s">
        <v>117</v>
      </c>
      <c r="C107" s="52">
        <v>5000</v>
      </c>
      <c r="D107" s="52">
        <v>1437</v>
      </c>
      <c r="E107" s="52">
        <f t="shared" si="6"/>
        <v>-3563</v>
      </c>
      <c r="F107" s="50">
        <f t="shared" si="7"/>
        <v>28.74</v>
      </c>
    </row>
    <row r="108" spans="1:6" ht="15" customHeight="1">
      <c r="A108" s="53" t="s">
        <v>118</v>
      </c>
      <c r="B108" s="43" t="s">
        <v>119</v>
      </c>
      <c r="C108" s="52">
        <v>15539</v>
      </c>
      <c r="D108" s="52">
        <v>7887</v>
      </c>
      <c r="E108" s="52">
        <f t="shared" si="6"/>
        <v>-7652</v>
      </c>
      <c r="F108" s="50">
        <f t="shared" si="7"/>
        <v>50.75616191518115</v>
      </c>
    </row>
    <row r="109" spans="1:6" ht="15" customHeight="1">
      <c r="A109" s="53" t="s">
        <v>120</v>
      </c>
      <c r="B109" s="43" t="s">
        <v>121</v>
      </c>
      <c r="C109" s="52">
        <v>19681</v>
      </c>
      <c r="D109" s="52">
        <v>7734</v>
      </c>
      <c r="E109" s="52">
        <f t="shared" si="6"/>
        <v>-11947</v>
      </c>
      <c r="F109" s="50">
        <f t="shared" si="7"/>
        <v>39.29678370001524</v>
      </c>
    </row>
    <row r="110" spans="1:6" ht="15" customHeight="1">
      <c r="A110" s="53" t="s">
        <v>122</v>
      </c>
      <c r="B110" s="43" t="s">
        <v>123</v>
      </c>
      <c r="C110" s="52">
        <v>2625</v>
      </c>
      <c r="D110" s="52">
        <v>0</v>
      </c>
      <c r="E110" s="52">
        <f t="shared" si="6"/>
        <v>-2625</v>
      </c>
      <c r="F110" s="50">
        <f t="shared" si="7"/>
        <v>0</v>
      </c>
    </row>
    <row r="111" spans="1:6" ht="15" customHeight="1">
      <c r="A111" s="53" t="s">
        <v>124</v>
      </c>
      <c r="B111" s="43" t="s">
        <v>125</v>
      </c>
      <c r="C111" s="52">
        <v>500</v>
      </c>
      <c r="D111" s="52">
        <v>176</v>
      </c>
      <c r="E111" s="52">
        <f t="shared" si="6"/>
        <v>-324</v>
      </c>
      <c r="F111" s="50">
        <f t="shared" si="7"/>
        <v>35.199999999999996</v>
      </c>
    </row>
    <row r="112" spans="1:6" ht="15" customHeight="1">
      <c r="A112" s="53" t="s">
        <v>126</v>
      </c>
      <c r="B112" s="43" t="s">
        <v>127</v>
      </c>
      <c r="C112" s="52">
        <v>9505</v>
      </c>
      <c r="D112" s="52">
        <v>0</v>
      </c>
      <c r="E112" s="52">
        <f t="shared" si="6"/>
        <v>-9505</v>
      </c>
      <c r="F112" s="50">
        <f t="shared" si="7"/>
        <v>0</v>
      </c>
    </row>
    <row r="113" spans="1:6" ht="15" customHeight="1">
      <c r="A113" s="53" t="s">
        <v>128</v>
      </c>
      <c r="B113" s="43" t="s">
        <v>129</v>
      </c>
      <c r="C113" s="52">
        <v>2000</v>
      </c>
      <c r="D113" s="52">
        <v>0</v>
      </c>
      <c r="E113" s="52">
        <f t="shared" si="6"/>
        <v>-2000</v>
      </c>
      <c r="F113" s="50">
        <f t="shared" si="7"/>
        <v>0</v>
      </c>
    </row>
    <row r="114" spans="1:6" ht="15" customHeight="1">
      <c r="A114" s="53" t="s">
        <v>130</v>
      </c>
      <c r="B114" s="43" t="s">
        <v>131</v>
      </c>
      <c r="C114" s="52">
        <v>2000</v>
      </c>
      <c r="D114" s="52">
        <v>0</v>
      </c>
      <c r="E114" s="52">
        <f t="shared" si="6"/>
        <v>-2000</v>
      </c>
      <c r="F114" s="50">
        <f t="shared" si="7"/>
        <v>0</v>
      </c>
    </row>
    <row r="115" spans="1:6" ht="15" customHeight="1">
      <c r="A115" s="54" t="s">
        <v>132</v>
      </c>
      <c r="B115" s="43"/>
      <c r="C115" s="51">
        <v>418157</v>
      </c>
      <c r="D115" s="51">
        <v>188530</v>
      </c>
      <c r="E115" s="52">
        <f t="shared" si="6"/>
        <v>-229627</v>
      </c>
      <c r="F115" s="50">
        <f t="shared" si="7"/>
        <v>45.08593662189082</v>
      </c>
    </row>
    <row r="116" spans="1:6" ht="15" customHeight="1">
      <c r="A116" s="46" t="s">
        <v>3</v>
      </c>
      <c r="B116" s="60"/>
      <c r="C116" s="54">
        <v>418157</v>
      </c>
      <c r="D116" s="54">
        <v>188530</v>
      </c>
      <c r="E116" s="52">
        <f t="shared" si="6"/>
        <v>-229627</v>
      </c>
      <c r="F116" s="50">
        <f t="shared" si="7"/>
        <v>45.08593662189082</v>
      </c>
    </row>
    <row r="117" spans="1:7" ht="15" customHeight="1">
      <c r="A117" s="45"/>
      <c r="B117" s="43"/>
      <c r="C117" s="44"/>
      <c r="D117" s="44"/>
      <c r="E117" s="44"/>
      <c r="F117" s="44"/>
      <c r="G117" s="1"/>
    </row>
    <row r="118" spans="1:7" ht="18.75" customHeight="1">
      <c r="A118" s="42" t="s">
        <v>134</v>
      </c>
      <c r="B118" s="43"/>
      <c r="C118" s="44"/>
      <c r="D118" s="44"/>
      <c r="E118" s="44"/>
      <c r="F118" s="44"/>
      <c r="G118" s="1"/>
    </row>
    <row r="119" spans="1:7" ht="15" customHeight="1">
      <c r="A119" s="45" t="s">
        <v>135</v>
      </c>
      <c r="B119" s="43"/>
      <c r="C119" s="44"/>
      <c r="D119" s="44"/>
      <c r="E119" s="44"/>
      <c r="F119" s="44"/>
      <c r="G119" s="1"/>
    </row>
    <row r="120" spans="1:7" ht="15" customHeight="1">
      <c r="A120" s="45" t="s">
        <v>136</v>
      </c>
      <c r="B120" s="43"/>
      <c r="C120" s="44"/>
      <c r="D120" s="44"/>
      <c r="E120" s="44"/>
      <c r="F120" s="44"/>
      <c r="G120" s="1"/>
    </row>
    <row r="121" spans="1:10" ht="14.25" customHeight="1">
      <c r="A121" s="46"/>
      <c r="B121" s="43"/>
      <c r="C121" s="44"/>
      <c r="D121" s="44"/>
      <c r="E121" s="44"/>
      <c r="F121" s="44"/>
      <c r="H121" s="47"/>
      <c r="I121" s="48"/>
      <c r="J121" s="47"/>
    </row>
    <row r="122" spans="1:10" ht="12.75" customHeight="1">
      <c r="A122" s="49" t="s">
        <v>68</v>
      </c>
      <c r="B122" s="43" t="s">
        <v>69</v>
      </c>
      <c r="C122" s="44">
        <v>1153</v>
      </c>
      <c r="D122" s="44">
        <v>0</v>
      </c>
      <c r="E122" s="44">
        <f>D122-C122</f>
        <v>-1153</v>
      </c>
      <c r="F122" s="50">
        <f>IF(C122=0,0,(D122/C122)*100)</f>
        <v>0</v>
      </c>
      <c r="G122">
        <v>1153</v>
      </c>
      <c r="H122" s="48">
        <v>0</v>
      </c>
      <c r="I122" s="48" t="s">
        <v>49</v>
      </c>
      <c r="J122" s="47">
        <v>1</v>
      </c>
    </row>
    <row r="123" spans="1:10" ht="12.75" customHeight="1">
      <c r="A123" s="49" t="s">
        <v>74</v>
      </c>
      <c r="B123" s="43" t="s">
        <v>75</v>
      </c>
      <c r="C123" s="44">
        <v>1153</v>
      </c>
      <c r="D123" s="44">
        <v>0</v>
      </c>
      <c r="E123" s="44">
        <f>D123-C123</f>
        <v>-1153</v>
      </c>
      <c r="F123" s="50">
        <f>IF(C123=0,0,(D123/C123)*100)</f>
        <v>0</v>
      </c>
      <c r="G123">
        <v>0</v>
      </c>
      <c r="H123" s="48">
        <v>0</v>
      </c>
      <c r="I123" s="48" t="s">
        <v>49</v>
      </c>
      <c r="J123" s="47">
        <v>0</v>
      </c>
    </row>
    <row r="124" spans="1:10" ht="12.75" customHeight="1">
      <c r="A124" s="46" t="s">
        <v>49</v>
      </c>
      <c r="B124" s="43"/>
      <c r="C124" s="46">
        <v>1153</v>
      </c>
      <c r="D124" s="46">
        <v>0</v>
      </c>
      <c r="E124" s="44">
        <f>D124-C124</f>
        <v>-1153</v>
      </c>
      <c r="F124" s="50">
        <f>IF(C124=0,0,(D124/C124)*100)</f>
        <v>0</v>
      </c>
      <c r="G124" s="6"/>
      <c r="H124" s="32"/>
      <c r="I124" s="4"/>
      <c r="J124" s="4"/>
    </row>
    <row r="125" spans="1:10" ht="12.75" customHeight="1">
      <c r="A125" s="46" t="s">
        <v>1</v>
      </c>
      <c r="B125" s="43"/>
      <c r="C125" s="51">
        <v>1153</v>
      </c>
      <c r="D125" s="51">
        <v>0</v>
      </c>
      <c r="E125" s="52">
        <f>D125-C125</f>
        <v>-1153</v>
      </c>
      <c r="F125" s="50">
        <f>IF(C125=0,0,(D125/C125)*100)</f>
        <v>0</v>
      </c>
      <c r="G125" s="6"/>
      <c r="H125" s="8"/>
      <c r="I125" s="5"/>
      <c r="J125" s="4"/>
    </row>
    <row r="126" spans="1:7" ht="18.75" customHeight="1">
      <c r="A126" s="42"/>
      <c r="B126" s="43"/>
      <c r="C126" s="44"/>
      <c r="D126" s="44"/>
      <c r="E126" s="44"/>
      <c r="F126" s="44"/>
      <c r="G126" s="1"/>
    </row>
    <row r="127" spans="1:7" ht="15" customHeight="1">
      <c r="A127" s="45" t="s">
        <v>137</v>
      </c>
      <c r="B127" s="43"/>
      <c r="C127" s="44"/>
      <c r="D127" s="44"/>
      <c r="E127" s="44"/>
      <c r="F127" s="44"/>
      <c r="G127" s="1"/>
    </row>
    <row r="128" spans="1:6" ht="14.25" customHeight="1">
      <c r="A128" s="53"/>
      <c r="B128" s="43"/>
      <c r="C128" s="44"/>
      <c r="D128" s="44"/>
      <c r="E128" s="44"/>
      <c r="F128" s="44"/>
    </row>
    <row r="129" spans="1:6" ht="15" customHeight="1">
      <c r="A129" s="53" t="s">
        <v>110</v>
      </c>
      <c r="B129" s="43" t="s">
        <v>111</v>
      </c>
      <c r="C129" s="52">
        <v>1153</v>
      </c>
      <c r="D129" s="52">
        <v>0</v>
      </c>
      <c r="E129" s="52">
        <f>D129-C129</f>
        <v>-1153</v>
      </c>
      <c r="F129" s="50">
        <f>IF(ISERROR((D129/C129)*100),0,(D129/C129)*100)</f>
        <v>0</v>
      </c>
    </row>
    <row r="130" spans="1:6" ht="15" customHeight="1">
      <c r="A130" s="53" t="s">
        <v>116</v>
      </c>
      <c r="B130" s="43" t="s">
        <v>117</v>
      </c>
      <c r="C130" s="52">
        <v>1153</v>
      </c>
      <c r="D130" s="52">
        <v>0</v>
      </c>
      <c r="E130" s="52">
        <f>D130-C130</f>
        <v>-1153</v>
      </c>
      <c r="F130" s="50">
        <f>IF(ISERROR((D130/C130)*100),0,(D130/C130)*100)</f>
        <v>0</v>
      </c>
    </row>
    <row r="131" spans="1:8" ht="15" customHeight="1">
      <c r="A131" s="54" t="s">
        <v>132</v>
      </c>
      <c r="B131" s="43"/>
      <c r="C131" s="51">
        <v>1153</v>
      </c>
      <c r="D131" s="51">
        <v>0</v>
      </c>
      <c r="E131" s="52">
        <f>D131-C131</f>
        <v>-1153</v>
      </c>
      <c r="F131" s="50">
        <f>IF(ISERROR((D131/C131)*100),0,(D131/C131)*100)</f>
        <v>0</v>
      </c>
      <c r="G131" s="47"/>
      <c r="H131" s="55"/>
    </row>
    <row r="132" spans="1:8" ht="15" customHeight="1">
      <c r="A132" s="54" t="s">
        <v>2</v>
      </c>
      <c r="B132" s="43"/>
      <c r="C132" s="54">
        <v>1153</v>
      </c>
      <c r="D132" s="54">
        <v>0</v>
      </c>
      <c r="E132" s="52">
        <f>D132-C132</f>
        <v>-1153</v>
      </c>
      <c r="F132" s="50">
        <f>IF(ISERROR((D132/C132)*100),0,(D132/C132)*100)</f>
        <v>0</v>
      </c>
      <c r="G132" s="56"/>
      <c r="H132" s="57"/>
    </row>
    <row r="133" spans="1:9" ht="15" customHeight="1">
      <c r="A133" s="58" t="s">
        <v>138</v>
      </c>
      <c r="B133" s="43"/>
      <c r="C133" s="54"/>
      <c r="D133" s="54"/>
      <c r="H133" s="59"/>
      <c r="I133" s="59"/>
    </row>
    <row r="135" spans="1:6" ht="15" customHeight="1">
      <c r="A135" s="53" t="s">
        <v>110</v>
      </c>
      <c r="B135" s="43" t="s">
        <v>111</v>
      </c>
      <c r="C135" s="52">
        <v>1153</v>
      </c>
      <c r="D135" s="52">
        <v>0</v>
      </c>
      <c r="E135" s="52">
        <f aca="true" t="shared" si="8" ref="E135:E141">D135-C135</f>
        <v>-1153</v>
      </c>
      <c r="F135" s="50">
        <f aca="true" t="shared" si="9" ref="F135:F141">IF(ISERROR((D135/C135)*100),0,(D135/C135)*100)</f>
        <v>0</v>
      </c>
    </row>
    <row r="136" spans="1:6" ht="15" customHeight="1">
      <c r="A136" s="53" t="s">
        <v>116</v>
      </c>
      <c r="B136" s="43" t="s">
        <v>117</v>
      </c>
      <c r="C136" s="52">
        <v>1153</v>
      </c>
      <c r="D136" s="52">
        <v>0</v>
      </c>
      <c r="E136" s="52">
        <f t="shared" si="8"/>
        <v>-1153</v>
      </c>
      <c r="F136" s="50">
        <f t="shared" si="9"/>
        <v>0</v>
      </c>
    </row>
    <row r="137" spans="1:6" ht="15" customHeight="1">
      <c r="A137" s="54" t="s">
        <v>132</v>
      </c>
      <c r="B137" s="43"/>
      <c r="C137" s="51">
        <v>1153</v>
      </c>
      <c r="D137" s="51">
        <v>0</v>
      </c>
      <c r="E137" s="52">
        <f t="shared" si="8"/>
        <v>-1153</v>
      </c>
      <c r="F137" s="50">
        <f t="shared" si="9"/>
        <v>0</v>
      </c>
    </row>
    <row r="138" spans="1:6" ht="15" customHeight="1">
      <c r="A138" s="46" t="s">
        <v>3</v>
      </c>
      <c r="B138" s="60"/>
      <c r="C138" s="54">
        <v>1153</v>
      </c>
      <c r="D138" s="54">
        <v>0</v>
      </c>
      <c r="E138" s="52">
        <f t="shared" si="8"/>
        <v>-1153</v>
      </c>
      <c r="F138" s="50">
        <f t="shared" si="9"/>
        <v>0</v>
      </c>
    </row>
    <row r="139" spans="1:8" ht="12.75" customHeight="1">
      <c r="A139" s="7" t="s">
        <v>4</v>
      </c>
      <c r="C139" s="35">
        <f>G139-G140</f>
        <v>419310</v>
      </c>
      <c r="D139" s="35">
        <f>H139-H140</f>
        <v>188530</v>
      </c>
      <c r="E139" s="35">
        <f t="shared" si="8"/>
        <v>-230780</v>
      </c>
      <c r="F139" s="61">
        <f t="shared" si="9"/>
        <v>44.9619613174024</v>
      </c>
      <c r="G139" s="33">
        <v>419310</v>
      </c>
      <c r="H139" s="33">
        <v>188530</v>
      </c>
    </row>
    <row r="140" spans="1:8" ht="16.5" customHeight="1">
      <c r="A140" s="6" t="s">
        <v>5</v>
      </c>
      <c r="C140" s="36"/>
      <c r="D140" s="36"/>
      <c r="E140" s="36">
        <f t="shared" si="8"/>
        <v>0</v>
      </c>
      <c r="F140" s="61">
        <f t="shared" si="9"/>
        <v>0</v>
      </c>
      <c r="G140" s="34">
        <f>C140</f>
        <v>0</v>
      </c>
      <c r="H140" s="33">
        <f>D140</f>
        <v>0</v>
      </c>
    </row>
    <row r="141" spans="1:8" ht="12.75" customHeight="1">
      <c r="A141" s="7" t="s">
        <v>6</v>
      </c>
      <c r="C141" s="35">
        <f>C139+C140</f>
        <v>419310</v>
      </c>
      <c r="D141" s="35">
        <f>D139+D140</f>
        <v>188530</v>
      </c>
      <c r="E141" s="35">
        <f t="shared" si="8"/>
        <v>-230780</v>
      </c>
      <c r="F141" s="61">
        <f t="shared" si="9"/>
        <v>44.9619613174024</v>
      </c>
      <c r="G141" s="33">
        <f>G139+G140</f>
        <v>419310</v>
      </c>
      <c r="H141" s="33">
        <f>H139+H140</f>
        <v>188530</v>
      </c>
    </row>
    <row r="142" ht="12.75" customHeight="1"/>
  </sheetData>
  <sheetProtection selectLockedCells="1" selectUnlockedCells="1"/>
  <mergeCells count="2">
    <mergeCell ref="A1:F1"/>
    <mergeCell ref="A2:F2"/>
  </mergeCells>
  <conditionalFormatting sqref="F1:F65536">
    <cfRule type="cellIs" priority="2" dxfId="0" operator="greaterThan" stopIfTrue="1">
      <formula>100</formula>
    </cfRule>
  </conditionalFormatting>
  <conditionalFormatting sqref="C1:C65536">
    <cfRule type="cellIs" priority="1" dxfId="0" operator="equal" stopIfTrue="1">
      <formula>0</formula>
    </cfRule>
  </conditionalFormatting>
  <printOptions/>
  <pageMargins left="0.1968503937007874" right="0.1968503937007874" top="1.062992125984252" bottom="1.062992125984252" header="0.7874015748031497" footer="0.7874015748031497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Nikolay Chengelski</cp:lastModifiedBy>
  <cp:lastPrinted>2020-08-10T08:40:12Z</cp:lastPrinted>
  <dcterms:created xsi:type="dcterms:W3CDTF">2016-03-25T10:05:14Z</dcterms:created>
  <dcterms:modified xsi:type="dcterms:W3CDTF">2020-09-04T08:48:44Z</dcterms:modified>
  <cp:category/>
  <cp:version/>
  <cp:contentType/>
  <cp:contentStatus/>
</cp:coreProperties>
</file>